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rrikilgore/ROG Apex Owner-Admin Dropbox/CDA's/"/>
    </mc:Choice>
  </mc:AlternateContent>
  <xr:revisionPtr revIDLastSave="0" documentId="13_ncr:1_{C6370422-C126-2743-99E7-1875FDC475D0}" xr6:coauthVersionLast="47" xr6:coauthVersionMax="47" xr10:uidLastSave="{00000000-0000-0000-0000-000000000000}"/>
  <bookViews>
    <workbookView xWindow="0" yWindow="500" windowWidth="28800" windowHeight="16520" tabRatio="500" xr2:uid="{00000000-000D-0000-FFFF-FFFF00000000}"/>
  </bookViews>
  <sheets>
    <sheet name="AGENT CD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C46" i="1"/>
  <c r="D47" i="1"/>
  <c r="D46" i="1"/>
  <c r="C34" i="1"/>
  <c r="C11" i="1"/>
  <c r="C14" i="1" s="1"/>
  <c r="D44" i="1"/>
  <c r="B47" i="1"/>
  <c r="A47" i="1"/>
  <c r="B46" i="1"/>
  <c r="D45" i="1"/>
  <c r="C45" i="1"/>
  <c r="B45" i="1"/>
  <c r="C44" i="1"/>
  <c r="C22" i="1"/>
  <c r="A44" i="1"/>
  <c r="C24" i="1" l="1"/>
  <c r="C26" i="1"/>
  <c r="A46" i="1" s="1"/>
  <c r="A45" i="1" l="1"/>
  <c r="C28" i="1"/>
  <c r="C37" i="1" s="1"/>
</calcChain>
</file>

<file path=xl/sharedStrings.xml><?xml version="1.0" encoding="utf-8"?>
<sst xmlns="http://schemas.openxmlformats.org/spreadsheetml/2006/main" count="72" uniqueCount="64">
  <si>
    <t>Commission Disbursement Authorization</t>
    <phoneticPr fontId="13" type="noConversion"/>
  </si>
  <si>
    <t>Property Address:</t>
  </si>
  <si>
    <t>Closing Date:</t>
  </si>
  <si>
    <t>Clients Name:</t>
  </si>
  <si>
    <t>Title Company:</t>
  </si>
  <si>
    <t>Closer Name:</t>
  </si>
  <si>
    <t>Closer Email:</t>
  </si>
  <si>
    <t>Closer Phone:</t>
  </si>
  <si>
    <t xml:space="preserve">Commisson % </t>
  </si>
  <si>
    <t>FILL INFORMATION IN GRAYED AREAS ONLY</t>
  </si>
  <si>
    <t>AGENT SIGNATURE-type initals above</t>
  </si>
  <si>
    <t>TOTAL GROSS COMMISSION</t>
  </si>
  <si>
    <t>Your commission percentage</t>
  </si>
  <si>
    <t>Realty ONE Group Apex</t>
  </si>
  <si>
    <t>8450 Sweetgum Terrace, Colorado Springs 80920</t>
  </si>
  <si>
    <t xml:space="preserve"> </t>
  </si>
  <si>
    <t>Payable to:</t>
  </si>
  <si>
    <t>TOTAL DUE TO MENTOR OR REFERRING AGENT</t>
  </si>
  <si>
    <t>Referral Fee (If Applicable)</t>
  </si>
  <si>
    <t>Home Warranty</t>
  </si>
  <si>
    <t>TOTAL OTHER FEES/PAYMENTS</t>
  </si>
  <si>
    <t xml:space="preserve">Home Warranty Policy # </t>
  </si>
  <si>
    <t>Realty One Group Apex Approval SIGNATURE (type above)</t>
  </si>
  <si>
    <t>PAYEE SUMMARY</t>
  </si>
  <si>
    <t>Address to Mail:</t>
  </si>
  <si>
    <t>Client Credit</t>
  </si>
  <si>
    <t xml:space="preserve">Credit Note:  </t>
  </si>
  <si>
    <t>No Sweat Transaction</t>
  </si>
  <si>
    <t>Choice or Other Home Warranty</t>
  </si>
  <si>
    <t>ALL GREY BOXES ARE AREAS TO BE FILLED IN BY THE AGENT/BROKER</t>
  </si>
  <si>
    <t>NOTE:</t>
  </si>
  <si>
    <t>Always $175 Unless ONLY a Referral Fee Received</t>
  </si>
  <si>
    <t xml:space="preserve">TOTAL DUE ROG APEX </t>
  </si>
  <si>
    <t>$150 When NOT USING FULL TC.  If Using Full TC (Tosh &amp; Team) $75 (Not Due on Referral Received)</t>
  </si>
  <si>
    <t>Transaction fee to ROGA $200 per $200K Non-prorated (Not Due on Referral Received)</t>
  </si>
  <si>
    <t>Property Sales Price:</t>
  </si>
  <si>
    <t>Representing Buyer, Seller, or Both?</t>
  </si>
  <si>
    <t>Agent Name(s):</t>
  </si>
  <si>
    <t>Sale Price or Price Commission is Paid On</t>
  </si>
  <si>
    <t>Price commission is based on (MAY DIFFER FROM SALES PRICE FOR NEW CONSTRUCTION)</t>
  </si>
  <si>
    <t>Other Credits such as Agent Bonues, Fee Paid by Buyer, Etc.</t>
  </si>
  <si>
    <t xml:space="preserve">Include Agent Bonuses or Fees Paid by Client (if applicable) </t>
  </si>
  <si>
    <t>Agent ROG Apex Transaction Fee Residential  (4-Units or Less)</t>
  </si>
  <si>
    <t>Corporate Document Storage/Technology Fee</t>
  </si>
  <si>
    <t>ROG Apex Compliance Fee</t>
  </si>
  <si>
    <r>
      <t xml:space="preserve">Commission split % to ROG Apex </t>
    </r>
    <r>
      <rPr>
        <sz val="10"/>
        <color indexed="8"/>
        <rFont val="Avenir Roman"/>
      </rPr>
      <t>(Company lead, Mentee, etc)</t>
    </r>
  </si>
  <si>
    <r>
      <t>Attention Title Company</t>
    </r>
    <r>
      <rPr>
        <b/>
        <i/>
        <sz val="13.5"/>
        <color indexed="8"/>
        <rFont val="Calibri"/>
        <family val="2"/>
      </rPr>
      <t>: Please Email Closing Package INCLUDING COPIES OF CHECKS/WIRES TO NOSWEAT.TC@GMAIL.COM and Transactions@ROGApex.com.  PLEASE WIRE ROG FUNDS DIRECTLY;  See attached wire instructions:  In order for agent to be paid at closing, CDA MUST be approved &amp; signed by Managing Broker, otherwise one check will be issued by Title Company payable to Realty One Group Apex.</t>
    </r>
  </si>
  <si>
    <t>Name of Agent 1 or Entity to be Paid</t>
  </si>
  <si>
    <t>Name of Agent 2 or Entity to be Paid</t>
  </si>
  <si>
    <t xml:space="preserve">NET Commission </t>
  </si>
  <si>
    <t>Use for Team Payment or Primary Agent (Solo or Pair) MUST CALCULATE</t>
  </si>
  <si>
    <t>Use for 2nd Agent When Paired or Co-Representing MUST CALCULATE</t>
  </si>
  <si>
    <t>30% Mentee, 30% Company Lead, 20% Mil Home Pros Lead, 15% Commercial (Agent to Calculate)</t>
  </si>
  <si>
    <t xml:space="preserve">Mentor Name </t>
  </si>
  <si>
    <t>Only Use this Block when Mentor is NOT ROG Apex Owner (% may vary and is part of the 30% Overall Mentor Fee)</t>
  </si>
  <si>
    <t xml:space="preserve">$275 for Full TC ($350 - $75 Line 19); May Change When Buying Additional TC Services  </t>
  </si>
  <si>
    <t>PAY EXTRA ATTENTION TO YELLOW BOXES AS THEY VARY WITH MOST DEALS</t>
  </si>
  <si>
    <t>Residential OR Commercial OR Multi-Family</t>
  </si>
  <si>
    <r>
      <t xml:space="preserve">Agent ROG Apex Transaction Fee </t>
    </r>
    <r>
      <rPr>
        <i/>
        <u/>
        <sz val="12"/>
        <color rgb="FF000000"/>
        <rFont val="Avenir Roman"/>
      </rPr>
      <t xml:space="preserve">Commercial </t>
    </r>
    <r>
      <rPr>
        <sz val="12"/>
        <color indexed="8"/>
        <rFont val="Avenir Roman"/>
      </rPr>
      <t>or Residential 5+ Plex</t>
    </r>
  </si>
  <si>
    <t xml:space="preserve">Other Fees Owed to ROG  Apex </t>
  </si>
  <si>
    <t xml:space="preserve">Can be office fees, etc.  </t>
  </si>
  <si>
    <t>Transaction fee to ROGA $200 per $100K Non-prorated (Not Due on Referral)</t>
  </si>
  <si>
    <t xml:space="preserve">ROGA Transactions Review Date and Initials: </t>
  </si>
  <si>
    <t>AS OF 1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</si>
</sst>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</numFmts>
  <fonts count="39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rgb="FFE9C04D"/>
      <name val="Avenir Book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indexed="8"/>
      <name val="Avenir Roman"/>
    </font>
    <font>
      <b/>
      <sz val="12"/>
      <color indexed="8"/>
      <name val="Avenir Roman"/>
    </font>
    <font>
      <b/>
      <sz val="11"/>
      <color indexed="8"/>
      <name val="Avenir Roman"/>
    </font>
    <font>
      <b/>
      <sz val="12"/>
      <name val="Avenir Roman"/>
    </font>
    <font>
      <sz val="12"/>
      <name val="Avenir Roman"/>
    </font>
    <font>
      <sz val="16"/>
      <color indexed="8"/>
      <name val="Avenir Roman"/>
    </font>
    <font>
      <sz val="12"/>
      <color indexed="9"/>
      <name val="Avenir Book"/>
      <family val="2"/>
    </font>
    <font>
      <sz val="8"/>
      <name val="Calibri"/>
      <family val="2"/>
      <scheme val="minor"/>
    </font>
    <font>
      <sz val="14"/>
      <color indexed="8"/>
      <name val="Avenir Roman"/>
    </font>
    <font>
      <sz val="12"/>
      <color indexed="9"/>
      <name val="Avenir Roman"/>
    </font>
    <font>
      <sz val="11"/>
      <color indexed="9"/>
      <name val="Avenir Light"/>
      <family val="2"/>
    </font>
    <font>
      <sz val="11"/>
      <color theme="0"/>
      <name val="Calibri"/>
      <family val="2"/>
      <scheme val="minor"/>
    </font>
    <font>
      <sz val="10"/>
      <color indexed="8"/>
      <name val="Avenir Roman"/>
    </font>
    <font>
      <b/>
      <i/>
      <sz val="12"/>
      <color theme="1"/>
      <name val="Calibri"/>
      <family val="2"/>
      <scheme val="minor"/>
    </font>
    <font>
      <b/>
      <i/>
      <sz val="20"/>
      <color indexed="8"/>
      <name val="Calibri"/>
      <family val="2"/>
    </font>
    <font>
      <u/>
      <sz val="12"/>
      <color theme="10"/>
      <name val="Calibri"/>
      <family val="2"/>
      <charset val="134"/>
      <scheme val="minor"/>
    </font>
    <font>
      <b/>
      <i/>
      <sz val="12"/>
      <color rgb="FF000000"/>
      <name val="Calibri (Body)"/>
    </font>
    <font>
      <b/>
      <sz val="14"/>
      <color indexed="8"/>
      <name val="Avenir Roman"/>
    </font>
    <font>
      <b/>
      <i/>
      <u/>
      <sz val="13.5"/>
      <color indexed="8"/>
      <name val="Calibri"/>
      <family val="2"/>
    </font>
    <font>
      <b/>
      <i/>
      <sz val="13.5"/>
      <color indexed="8"/>
      <name val="Calibri"/>
      <family val="2"/>
    </font>
    <font>
      <b/>
      <sz val="12"/>
      <color theme="1"/>
      <name val="Calibri"/>
      <family val="2"/>
      <charset val="134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12"/>
      <color rgb="FF000000"/>
      <name val="Avenir Roman"/>
    </font>
    <font>
      <b/>
      <sz val="24"/>
      <color rgb="FFFFFFFF"/>
      <name val="Avenir Roman"/>
    </font>
    <font>
      <b/>
      <sz val="24"/>
      <color indexed="9"/>
      <name val="Avenir Roman"/>
    </font>
    <font>
      <b/>
      <sz val="20"/>
      <color indexed="9"/>
      <name val="Avenir Roman"/>
    </font>
    <font>
      <sz val="20"/>
      <color theme="1"/>
      <name val="Calibri"/>
      <family val="2"/>
      <charset val="134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Avenir Next Regular"/>
    </font>
    <font>
      <b/>
      <sz val="18"/>
      <color indexed="8"/>
      <name val="Avenir Roman"/>
    </font>
    <font>
      <b/>
      <sz val="15"/>
      <color rgb="FF000000"/>
      <name val="Avenir Roman"/>
    </font>
  </fonts>
  <fills count="10">
    <fill>
      <patternFill patternType="none"/>
    </fill>
    <fill>
      <patternFill patternType="gray125"/>
    </fill>
    <fill>
      <patternFill patternType="solid">
        <fgColor rgb="FFD9C11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C9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164" fontId="6" fillId="3" borderId="7" xfId="1" applyFont="1" applyFill="1" applyBorder="1" applyAlignment="1" applyProtection="1">
      <alignment vertical="center"/>
      <protection locked="0"/>
    </xf>
    <xf numFmtId="10" fontId="6" fillId="3" borderId="1" xfId="1" applyNumberFormat="1" applyFont="1" applyFill="1" applyBorder="1" applyAlignment="1" applyProtection="1">
      <alignment vertical="center"/>
      <protection locked="0"/>
    </xf>
    <xf numFmtId="164" fontId="6" fillId="3" borderId="3" xfId="1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164" fontId="15" fillId="4" borderId="0" xfId="1" applyFont="1" applyFill="1" applyBorder="1" applyAlignment="1" applyProtection="1">
      <alignment vertical="center"/>
      <protection locked="0"/>
    </xf>
    <xf numFmtId="10" fontId="6" fillId="4" borderId="0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 applyProtection="1"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horizontal="left" vertical="center" wrapText="1" indent="3"/>
      <protection locked="0"/>
    </xf>
    <xf numFmtId="164" fontId="11" fillId="0" borderId="2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164" fontId="7" fillId="2" borderId="2" xfId="0" applyNumberFormat="1" applyFont="1" applyFill="1" applyBorder="1" applyAlignment="1" applyProtection="1">
      <alignment vertical="center"/>
      <protection hidden="1"/>
    </xf>
    <xf numFmtId="164" fontId="7" fillId="2" borderId="5" xfId="1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0" fillId="0" borderId="7" xfId="0" applyBorder="1" applyProtection="1"/>
    <xf numFmtId="164" fontId="7" fillId="3" borderId="16" xfId="0" applyNumberFormat="1" applyFont="1" applyFill="1" applyBorder="1" applyAlignment="1" applyProtection="1">
      <alignment vertical="center"/>
      <protection locked="0" hidden="1"/>
    </xf>
    <xf numFmtId="0" fontId="3" fillId="5" borderId="0" xfId="0" applyFont="1" applyFill="1" applyBorder="1" applyAlignment="1" applyProtection="1">
      <alignment vertical="center"/>
      <protection locked="0"/>
    </xf>
    <xf numFmtId="0" fontId="16" fillId="4" borderId="25" xfId="0" applyFont="1" applyFill="1" applyBorder="1" applyAlignment="1" applyProtection="1">
      <alignment vertical="center"/>
    </xf>
    <xf numFmtId="0" fontId="16" fillId="4" borderId="28" xfId="0" applyFont="1" applyFill="1" applyBorder="1" applyAlignment="1" applyProtection="1">
      <alignment vertical="center"/>
    </xf>
    <xf numFmtId="0" fontId="17" fillId="4" borderId="28" xfId="0" applyFont="1" applyFill="1" applyBorder="1" applyAlignment="1" applyProtection="1">
      <alignment vertical="center"/>
    </xf>
    <xf numFmtId="164" fontId="8" fillId="3" borderId="1" xfId="1" applyFont="1" applyFill="1" applyBorder="1" applyAlignment="1" applyProtection="1">
      <alignment vertical="center"/>
      <protection locked="0"/>
    </xf>
    <xf numFmtId="14" fontId="8" fillId="3" borderId="1" xfId="0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165" fontId="0" fillId="3" borderId="7" xfId="0" applyNumberFormat="1" applyFill="1" applyBorder="1" applyAlignment="1" applyProtection="1">
      <alignment vertical="center"/>
      <protection locked="0"/>
    </xf>
    <xf numFmtId="0" fontId="19" fillId="3" borderId="7" xfId="0" applyFont="1" applyFill="1" applyBorder="1" applyProtection="1"/>
    <xf numFmtId="0" fontId="9" fillId="0" borderId="6" xfId="0" applyFont="1" applyBorder="1" applyAlignment="1" applyProtection="1">
      <alignment vertical="top"/>
    </xf>
    <xf numFmtId="0" fontId="9" fillId="0" borderId="8" xfId="0" applyFont="1" applyBorder="1" applyAlignment="1" applyProtection="1">
      <alignment vertical="top"/>
    </xf>
    <xf numFmtId="0" fontId="7" fillId="0" borderId="8" xfId="0" applyFont="1" applyBorder="1" applyAlignment="1" applyProtection="1">
      <alignment vertical="top"/>
    </xf>
    <xf numFmtId="0" fontId="7" fillId="0" borderId="1" xfId="0" applyFont="1" applyBorder="1" applyAlignment="1" applyProtection="1">
      <alignment vertical="center"/>
      <protection hidden="1"/>
    </xf>
    <xf numFmtId="0" fontId="0" fillId="3" borderId="0" xfId="0" applyFill="1" applyProtection="1">
      <protection locked="0"/>
    </xf>
    <xf numFmtId="0" fontId="27" fillId="5" borderId="0" xfId="0" applyFont="1" applyFill="1" applyAlignment="1" applyProtection="1">
      <alignment horizontal="left"/>
      <protection locked="0"/>
    </xf>
    <xf numFmtId="165" fontId="6" fillId="3" borderId="3" xfId="1" applyNumberFormat="1" applyFon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left"/>
      <protection locked="0"/>
    </xf>
    <xf numFmtId="0" fontId="6" fillId="4" borderId="14" xfId="0" applyFont="1" applyFill="1" applyBorder="1" applyAlignment="1" applyProtection="1">
      <alignment horizontal="left"/>
      <protection locked="0"/>
    </xf>
    <xf numFmtId="164" fontId="6" fillId="4" borderId="14" xfId="0" applyNumberFormat="1" applyFont="1" applyFill="1" applyBorder="1" applyAlignment="1" applyProtection="1">
      <alignment horizontal="left"/>
      <protection locked="0"/>
    </xf>
    <xf numFmtId="164" fontId="17" fillId="4" borderId="29" xfId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164" fontId="6" fillId="4" borderId="0" xfId="1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vertical="center" wrapText="1"/>
      <protection locked="0"/>
    </xf>
    <xf numFmtId="165" fontId="6" fillId="3" borderId="7" xfId="1" applyNumberFormat="1" applyFont="1" applyFill="1" applyBorder="1" applyAlignment="1" applyProtection="1">
      <alignment vertical="center"/>
      <protection locked="0"/>
    </xf>
    <xf numFmtId="165" fontId="6" fillId="3" borderId="1" xfId="1" applyNumberFormat="1" applyFont="1" applyFill="1" applyBorder="1" applyAlignment="1" applyProtection="1">
      <alignment vertical="center"/>
      <protection locked="0"/>
    </xf>
    <xf numFmtId="0" fontId="32" fillId="7" borderId="0" xfId="0" applyFont="1" applyFill="1" applyBorder="1" applyAlignment="1" applyProtection="1">
      <alignment horizontal="left" vertical="center"/>
    </xf>
    <xf numFmtId="164" fontId="34" fillId="7" borderId="14" xfId="1" applyFont="1" applyFill="1" applyBorder="1" applyAlignment="1" applyProtection="1">
      <alignment horizontal="left" vertical="center"/>
    </xf>
    <xf numFmtId="164" fontId="32" fillId="7" borderId="13" xfId="0" applyNumberFormat="1" applyFont="1" applyFill="1" applyBorder="1" applyAlignment="1" applyProtection="1">
      <alignment horizontal="left" vertical="center" wrapText="1"/>
    </xf>
    <xf numFmtId="164" fontId="32" fillId="7" borderId="13" xfId="0" applyNumberFormat="1" applyFont="1" applyFill="1" applyBorder="1" applyAlignment="1" applyProtection="1">
      <alignment horizontal="left" vertical="center"/>
    </xf>
    <xf numFmtId="164" fontId="32" fillId="7" borderId="0" xfId="0" applyNumberFormat="1" applyFont="1" applyFill="1" applyBorder="1" applyAlignment="1" applyProtection="1">
      <alignment horizontal="left" vertical="center"/>
    </xf>
    <xf numFmtId="164" fontId="32" fillId="7" borderId="0" xfId="1" applyFont="1" applyFill="1" applyBorder="1" applyAlignment="1" applyProtection="1">
      <alignment horizontal="left" vertical="center"/>
    </xf>
    <xf numFmtId="165" fontId="32" fillId="7" borderId="0" xfId="1" applyNumberFormat="1" applyFont="1" applyFill="1" applyBorder="1" applyAlignment="1" applyProtection="1">
      <alignment horizontal="left" vertical="center"/>
    </xf>
    <xf numFmtId="165" fontId="6" fillId="8" borderId="1" xfId="1" applyNumberFormat="1" applyFont="1" applyFill="1" applyBorder="1" applyAlignment="1" applyProtection="1">
      <alignment vertical="center"/>
      <protection locked="0"/>
    </xf>
    <xf numFmtId="165" fontId="11" fillId="8" borderId="2" xfId="0" applyNumberFormat="1" applyFont="1" applyFill="1" applyBorder="1" applyAlignment="1" applyProtection="1">
      <alignment vertical="center"/>
    </xf>
    <xf numFmtId="165" fontId="7" fillId="8" borderId="17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locked="0"/>
    </xf>
    <xf numFmtId="0" fontId="35" fillId="0" borderId="0" xfId="0" applyFont="1" applyProtection="1">
      <protection locked="0"/>
    </xf>
    <xf numFmtId="165" fontId="6" fillId="8" borderId="7" xfId="1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</xf>
    <xf numFmtId="0" fontId="8" fillId="5" borderId="1" xfId="0" applyFont="1" applyFill="1" applyBorder="1" applyAlignment="1" applyProtection="1">
      <alignment vertical="center" wrapText="1"/>
      <protection locked="0"/>
    </xf>
    <xf numFmtId="164" fontId="11" fillId="8" borderId="20" xfId="0" applyNumberFormat="1" applyFont="1" applyFill="1" applyBorder="1" applyAlignment="1" applyProtection="1">
      <alignment vertical="center"/>
      <protection locked="0"/>
    </xf>
    <xf numFmtId="0" fontId="27" fillId="0" borderId="40" xfId="0" applyFont="1" applyBorder="1" applyAlignment="1" applyProtection="1">
      <alignment horizontal="left" wrapText="1"/>
      <protection locked="0"/>
    </xf>
    <xf numFmtId="0" fontId="28" fillId="0" borderId="40" xfId="0" applyFont="1" applyBorder="1" applyAlignment="1">
      <alignment wrapText="1"/>
    </xf>
    <xf numFmtId="0" fontId="20" fillId="8" borderId="18" xfId="0" applyFont="1" applyFill="1" applyBorder="1" applyAlignment="1" applyProtection="1">
      <alignment horizontal="center" vertical="center" wrapText="1"/>
      <protection locked="0"/>
    </xf>
    <xf numFmtId="0" fontId="20" fillId="8" borderId="20" xfId="0" applyFont="1" applyFill="1" applyBorder="1" applyAlignment="1" applyProtection="1">
      <alignment horizontal="center" vertical="center" wrapText="1"/>
      <protection locked="0"/>
    </xf>
    <xf numFmtId="164" fontId="37" fillId="8" borderId="18" xfId="1" applyFont="1" applyFill="1" applyBorder="1" applyAlignment="1" applyProtection="1">
      <alignment horizontal="left" vertical="center"/>
      <protection locked="0"/>
    </xf>
    <xf numFmtId="164" fontId="37" fillId="8" borderId="19" xfId="1" applyFont="1" applyFill="1" applyBorder="1" applyAlignment="1" applyProtection="1">
      <alignment horizontal="left" vertical="center"/>
      <protection locked="0"/>
    </xf>
    <xf numFmtId="164" fontId="37" fillId="8" borderId="20" xfId="1" applyFont="1" applyFill="1" applyBorder="1" applyAlignment="1" applyProtection="1">
      <alignment horizontal="left" vertical="center"/>
      <protection locked="0"/>
    </xf>
    <xf numFmtId="0" fontId="37" fillId="8" borderId="18" xfId="0" applyFont="1" applyFill="1" applyBorder="1" applyAlignment="1" applyProtection="1">
      <alignment horizontal="center" vertical="center"/>
      <protection locked="0"/>
    </xf>
    <xf numFmtId="0" fontId="37" fillId="8" borderId="20" xfId="0" applyFont="1" applyFill="1" applyBorder="1" applyAlignment="1" applyProtection="1">
      <alignment horizontal="center" vertical="center"/>
      <protection locked="0"/>
    </xf>
    <xf numFmtId="0" fontId="24" fillId="6" borderId="12" xfId="0" applyFont="1" applyFill="1" applyBorder="1" applyAlignment="1" applyProtection="1">
      <alignment horizontal="center" vertical="center" wrapText="1"/>
      <protection hidden="1"/>
    </xf>
    <xf numFmtId="0" fontId="24" fillId="6" borderId="31" xfId="0" applyFont="1" applyFill="1" applyBorder="1" applyAlignment="1" applyProtection="1">
      <alignment horizontal="center" vertical="center" wrapText="1"/>
      <protection hidden="1"/>
    </xf>
    <xf numFmtId="0" fontId="24" fillId="6" borderId="32" xfId="0" applyFont="1" applyFill="1" applyBorder="1" applyAlignment="1" applyProtection="1">
      <alignment horizontal="center" vertical="center" wrapText="1"/>
      <protection hidden="1"/>
    </xf>
    <xf numFmtId="0" fontId="30" fillId="7" borderId="26" xfId="0" applyFont="1" applyFill="1" applyBorder="1" applyAlignment="1" applyProtection="1">
      <alignment horizontal="center" vertical="center" wrapText="1"/>
    </xf>
    <xf numFmtId="0" fontId="31" fillId="7" borderId="11" xfId="0" applyFont="1" applyFill="1" applyBorder="1" applyAlignment="1" applyProtection="1">
      <alignment horizontal="center" vertical="center" wrapText="1"/>
    </xf>
    <xf numFmtId="0" fontId="31" fillId="7" borderId="2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32" fillId="7" borderId="0" xfId="0" applyFont="1" applyFill="1" applyBorder="1" applyAlignment="1" applyProtection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2" fillId="7" borderId="0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2" fillId="7" borderId="0" xfId="1" applyNumberFormat="1" applyFont="1" applyFill="1" applyBorder="1" applyAlignment="1" applyProtection="1">
      <alignment horizontal="left" vertical="center"/>
    </xf>
    <xf numFmtId="0" fontId="33" fillId="0" borderId="14" xfId="0" applyFont="1" applyBorder="1" applyAlignment="1">
      <alignment horizontal="left"/>
    </xf>
    <xf numFmtId="164" fontId="11" fillId="8" borderId="18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9" borderId="19" xfId="0" applyFill="1" applyBorder="1" applyAlignment="1" applyProtection="1">
      <protection locked="0"/>
    </xf>
    <xf numFmtId="0" fontId="0" fillId="0" borderId="20" xfId="0" applyBorder="1" applyAlignment="1"/>
    <xf numFmtId="0" fontId="6" fillId="0" borderId="21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3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vertical="center"/>
    </xf>
    <xf numFmtId="0" fontId="7" fillId="3" borderId="21" xfId="0" applyFont="1" applyFill="1" applyBorder="1" applyAlignment="1" applyProtection="1">
      <alignment horizontal="left" vertical="center" indent="2"/>
      <protection locked="0"/>
    </xf>
    <xf numFmtId="0" fontId="7" fillId="3" borderId="22" xfId="0" applyFont="1" applyFill="1" applyBorder="1" applyAlignment="1" applyProtection="1">
      <alignment horizontal="left" vertical="center" indent="2"/>
      <protection locked="0"/>
    </xf>
    <xf numFmtId="0" fontId="7" fillId="3" borderId="23" xfId="0" applyFont="1" applyFill="1" applyBorder="1" applyAlignment="1" applyProtection="1">
      <alignment horizontal="left" vertical="center" indent="2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vertical="center"/>
    </xf>
    <xf numFmtId="0" fontId="10" fillId="0" borderId="32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0" fillId="8" borderId="19" xfId="0" applyFill="1" applyBorder="1" applyAlignment="1" applyProtection="1">
      <protection locked="0"/>
    </xf>
    <xf numFmtId="0" fontId="0" fillId="8" borderId="20" xfId="0" applyFill="1" applyBorder="1" applyAlignment="1"/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19" fillId="8" borderId="12" xfId="0" applyFont="1" applyFill="1" applyBorder="1" applyAlignment="1" applyProtection="1">
      <alignment horizontal="left" vertical="center" wrapText="1"/>
      <protection locked="0"/>
    </xf>
    <xf numFmtId="0" fontId="19" fillId="8" borderId="24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vertical="center" wrapText="1"/>
    </xf>
    <xf numFmtId="0" fontId="6" fillId="0" borderId="32" xfId="0" applyFont="1" applyBorder="1" applyAlignment="1" applyProtection="1">
      <alignment vertical="center" wrapText="1"/>
    </xf>
    <xf numFmtId="0" fontId="6" fillId="0" borderId="37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0" fillId="5" borderId="28" xfId="0" applyFill="1" applyBorder="1" applyAlignment="1" applyProtection="1"/>
    <xf numFmtId="0" fontId="36" fillId="2" borderId="18" xfId="0" applyFont="1" applyFill="1" applyBorder="1" applyAlignment="1" applyProtection="1">
      <alignment horizontal="center" vertical="center"/>
    </xf>
    <xf numFmtId="0" fontId="36" fillId="2" borderId="19" xfId="0" applyFont="1" applyFill="1" applyBorder="1" applyAlignment="1" applyProtection="1">
      <alignment horizontal="center" vertical="center"/>
    </xf>
    <xf numFmtId="0" fontId="36" fillId="2" borderId="20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3" borderId="31" xfId="0" applyFont="1" applyFill="1" applyBorder="1" applyAlignment="1" applyProtection="1">
      <alignment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12" fillId="4" borderId="25" xfId="0" applyFont="1" applyFill="1" applyBorder="1" applyAlignment="1" applyProtection="1">
      <alignment horizontal="center" vertical="top"/>
    </xf>
    <xf numFmtId="0" fontId="12" fillId="4" borderId="28" xfId="0" applyFont="1" applyFill="1" applyBorder="1" applyAlignment="1" applyProtection="1">
      <alignment horizontal="center" vertical="top"/>
    </xf>
    <xf numFmtId="0" fontId="12" fillId="4" borderId="29" xfId="0" applyFont="1" applyFill="1" applyBorder="1" applyAlignment="1" applyProtection="1">
      <alignment horizontal="center" vertical="top"/>
    </xf>
    <xf numFmtId="0" fontId="6" fillId="3" borderId="21" xfId="0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8" fillId="3" borderId="35" xfId="1" applyNumberFormat="1" applyFont="1" applyFill="1" applyBorder="1" applyAlignment="1" applyProtection="1">
      <alignment horizontal="left" vertical="center"/>
      <protection locked="0"/>
    </xf>
    <xf numFmtId="0" fontId="8" fillId="3" borderId="36" xfId="1" applyNumberFormat="1" applyFont="1" applyFill="1" applyBorder="1" applyAlignment="1" applyProtection="1">
      <alignment horizontal="left" vertical="center"/>
      <protection locked="0"/>
    </xf>
    <xf numFmtId="0" fontId="21" fillId="3" borderId="35" xfId="4" applyNumberFormat="1" applyFill="1" applyBorder="1" applyAlignment="1" applyProtection="1">
      <alignment horizontal="left" vertical="center"/>
      <protection locked="0"/>
    </xf>
    <xf numFmtId="0" fontId="21" fillId="3" borderId="36" xfId="4" applyNumberFormat="1" applyFill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19" fillId="8" borderId="12" xfId="0" applyFont="1" applyFill="1" applyBorder="1" applyAlignment="1" applyProtection="1">
      <alignment horizontal="left" vertical="center"/>
      <protection locked="0"/>
    </xf>
    <xf numFmtId="0" fontId="19" fillId="8" borderId="24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>
      <alignment horizontal="left" vertical="center"/>
    </xf>
    <xf numFmtId="164" fontId="6" fillId="2" borderId="18" xfId="1" applyFont="1" applyFill="1" applyBorder="1" applyAlignment="1" applyProtection="1">
      <alignment horizontal="left" vertical="center"/>
      <protection locked="0"/>
    </xf>
    <xf numFmtId="164" fontId="6" fillId="2" borderId="20" xfId="1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 vertical="center"/>
      <protection locked="0"/>
    </xf>
    <xf numFmtId="0" fontId="23" fillId="8" borderId="20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3" borderId="20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0" fillId="3" borderId="20" xfId="0" applyFill="1" applyBorder="1" applyAlignment="1"/>
    <xf numFmtId="0" fontId="7" fillId="3" borderId="41" xfId="0" applyFont="1" applyFill="1" applyBorder="1" applyAlignment="1" applyProtection="1">
      <alignment vertical="center" wrapText="1"/>
      <protection locked="0"/>
    </xf>
    <xf numFmtId="0" fontId="0" fillId="3" borderId="22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0" borderId="12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38" fillId="8" borderId="18" xfId="0" applyNumberFormat="1" applyFont="1" applyFill="1" applyBorder="1" applyAlignment="1" applyProtection="1">
      <alignment vertical="center"/>
      <protection locked="0"/>
    </xf>
  </cellXfs>
  <cellStyles count="5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colors>
    <mruColors>
      <color rgb="FFE0C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964000</xdr:colOff>
      <xdr:row>0</xdr:row>
      <xdr:rowOff>63500</xdr:rowOff>
    </xdr:from>
    <xdr:to>
      <xdr:col>3</xdr:col>
      <xdr:colOff>1371600</xdr:colOff>
      <xdr:row>0</xdr:row>
      <xdr:rowOff>1282700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843600" y="63500"/>
          <a:ext cx="55003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topLeftCell="A30" zoomScale="99" zoomScaleNormal="100" zoomScalePageLayoutView="120" workbookViewId="0">
      <selection activeCell="E40" sqref="E40"/>
    </sheetView>
  </sheetViews>
  <sheetFormatPr baseColWidth="10" defaultColWidth="10.83203125" defaultRowHeight="16"/>
  <cols>
    <col min="1" max="1" width="24.6640625" style="2" customWidth="1"/>
    <col min="2" max="2" width="45" style="2" customWidth="1"/>
    <col min="3" max="3" width="21.83203125" style="2" customWidth="1"/>
    <col min="4" max="4" width="35" style="48" customWidth="1"/>
    <col min="5" max="5" width="54.1640625" style="48" customWidth="1"/>
    <col min="6" max="16384" width="10.83203125" style="2"/>
  </cols>
  <sheetData>
    <row r="1" spans="1:5" ht="103" customHeight="1" thickBot="1">
      <c r="A1" s="26"/>
      <c r="B1" s="126"/>
      <c r="C1" s="126"/>
      <c r="D1" s="126"/>
      <c r="E1" s="44"/>
    </row>
    <row r="2" spans="1:5" ht="35" customHeight="1" thickBot="1">
      <c r="A2" s="127" t="s">
        <v>0</v>
      </c>
      <c r="B2" s="128"/>
      <c r="C2" s="128"/>
      <c r="D2" s="128"/>
      <c r="E2" s="129"/>
    </row>
    <row r="3" spans="1:5" ht="38" customHeight="1" thickBot="1">
      <c r="A3" s="127" t="s">
        <v>63</v>
      </c>
      <c r="B3" s="128"/>
      <c r="C3" s="128"/>
      <c r="D3" s="128"/>
      <c r="E3" s="129"/>
    </row>
    <row r="4" spans="1:5" ht="34" customHeight="1">
      <c r="A4" s="37" t="s">
        <v>1</v>
      </c>
      <c r="B4" s="130"/>
      <c r="C4" s="131"/>
      <c r="D4" s="131"/>
      <c r="E4" s="132"/>
    </row>
    <row r="5" spans="1:5" ht="33" customHeight="1">
      <c r="A5" s="38" t="s">
        <v>37</v>
      </c>
      <c r="B5" s="53"/>
      <c r="C5" s="40" t="s">
        <v>4</v>
      </c>
      <c r="D5" s="143"/>
      <c r="E5" s="144"/>
    </row>
    <row r="6" spans="1:5" ht="32" customHeight="1">
      <c r="A6" s="39" t="s">
        <v>35</v>
      </c>
      <c r="B6" s="30">
        <v>500000</v>
      </c>
      <c r="C6" s="40" t="s">
        <v>5</v>
      </c>
      <c r="D6" s="143"/>
      <c r="E6" s="144"/>
    </row>
    <row r="7" spans="1:5" ht="31" customHeight="1">
      <c r="A7" s="39" t="s">
        <v>2</v>
      </c>
      <c r="B7" s="31"/>
      <c r="C7" s="40" t="s">
        <v>6</v>
      </c>
      <c r="D7" s="145"/>
      <c r="E7" s="146"/>
    </row>
    <row r="8" spans="1:5" ht="36">
      <c r="A8" s="52" t="s">
        <v>36</v>
      </c>
      <c r="B8" s="3"/>
      <c r="C8" s="40" t="s">
        <v>7</v>
      </c>
      <c r="D8" s="143"/>
      <c r="E8" s="144"/>
    </row>
    <row r="9" spans="1:5" ht="55" customHeight="1">
      <c r="A9" s="69" t="s">
        <v>3</v>
      </c>
      <c r="B9" s="53"/>
      <c r="C9" s="70" t="s">
        <v>57</v>
      </c>
      <c r="D9" s="141"/>
      <c r="E9" s="142"/>
    </row>
    <row r="10" spans="1:5" ht="18" thickBot="1">
      <c r="A10" s="133" t="s">
        <v>9</v>
      </c>
      <c r="B10" s="134"/>
      <c r="C10" s="134"/>
      <c r="D10" s="134"/>
      <c r="E10" s="135"/>
    </row>
    <row r="11" spans="1:5" ht="18" thickBot="1">
      <c r="A11" s="111" t="s">
        <v>38</v>
      </c>
      <c r="B11" s="112"/>
      <c r="C11" s="4">
        <f>B6</f>
        <v>500000</v>
      </c>
      <c r="D11" s="107" t="s">
        <v>39</v>
      </c>
      <c r="E11" s="108"/>
    </row>
    <row r="12" spans="1:5" ht="17">
      <c r="A12" s="102" t="s">
        <v>8</v>
      </c>
      <c r="B12" s="103"/>
      <c r="C12" s="5">
        <v>0.03</v>
      </c>
      <c r="D12" s="109" t="s">
        <v>12</v>
      </c>
      <c r="E12" s="110"/>
    </row>
    <row r="13" spans="1:5" ht="18" thickBot="1">
      <c r="A13" s="147" t="s">
        <v>40</v>
      </c>
      <c r="B13" s="148"/>
      <c r="C13" s="6">
        <v>0</v>
      </c>
      <c r="D13" s="149" t="s">
        <v>41</v>
      </c>
      <c r="E13" s="150"/>
    </row>
    <row r="14" spans="1:5" ht="18" thickBot="1">
      <c r="A14" s="20" t="s">
        <v>11</v>
      </c>
      <c r="B14" s="21"/>
      <c r="C14" s="19">
        <f>C11*C12+C13</f>
        <v>15000</v>
      </c>
      <c r="D14" s="120"/>
      <c r="E14" s="121"/>
    </row>
    <row r="15" spans="1:5" ht="12" customHeight="1" thickBot="1">
      <c r="A15" s="22"/>
      <c r="B15" s="23"/>
      <c r="C15" s="9"/>
      <c r="D15" s="49"/>
      <c r="E15" s="45"/>
    </row>
    <row r="16" spans="1:5" ht="21" customHeight="1" thickBot="1">
      <c r="A16" s="124" t="s">
        <v>42</v>
      </c>
      <c r="B16" s="125"/>
      <c r="C16" s="68" t="s">
        <v>15</v>
      </c>
      <c r="D16" s="107" t="s">
        <v>34</v>
      </c>
      <c r="E16" s="108"/>
    </row>
    <row r="17" spans="1:8" ht="32" customHeight="1" thickBot="1">
      <c r="A17" s="122" t="s">
        <v>58</v>
      </c>
      <c r="B17" s="123"/>
      <c r="C17" s="54" t="s">
        <v>15</v>
      </c>
      <c r="D17" s="107" t="s">
        <v>61</v>
      </c>
      <c r="E17" s="108"/>
    </row>
    <row r="18" spans="1:8" ht="22" customHeight="1" thickBot="1">
      <c r="A18" s="113" t="s">
        <v>43</v>
      </c>
      <c r="B18" s="103"/>
      <c r="C18" s="55">
        <v>175</v>
      </c>
      <c r="D18" s="107" t="s">
        <v>31</v>
      </c>
      <c r="E18" s="108"/>
    </row>
    <row r="19" spans="1:8" ht="17">
      <c r="A19" s="113" t="s">
        <v>44</v>
      </c>
      <c r="B19" s="103"/>
      <c r="C19" s="63">
        <v>150</v>
      </c>
      <c r="D19" s="153" t="s">
        <v>33</v>
      </c>
      <c r="E19" s="154"/>
    </row>
    <row r="20" spans="1:8" ht="18" thickBot="1">
      <c r="A20" s="102" t="s">
        <v>45</v>
      </c>
      <c r="B20" s="103"/>
      <c r="C20" s="43"/>
      <c r="D20" s="151" t="s">
        <v>52</v>
      </c>
      <c r="E20" s="152"/>
    </row>
    <row r="21" spans="1:8" ht="18" thickBot="1">
      <c r="A21" s="100" t="s">
        <v>59</v>
      </c>
      <c r="B21" s="101"/>
      <c r="C21" s="43" t="s">
        <v>15</v>
      </c>
      <c r="D21" s="139" t="s">
        <v>60</v>
      </c>
      <c r="E21" s="140"/>
    </row>
    <row r="22" spans="1:8" ht="25" customHeight="1" thickBot="1">
      <c r="A22" s="20" t="s">
        <v>32</v>
      </c>
      <c r="B22" s="21"/>
      <c r="C22" s="19">
        <f>SUM(C16:C21)</f>
        <v>325</v>
      </c>
      <c r="D22" s="120"/>
      <c r="E22" s="121"/>
    </row>
    <row r="23" spans="1:8" ht="17" customHeight="1" thickBot="1">
      <c r="A23" s="22"/>
      <c r="B23" s="23"/>
      <c r="C23" s="10"/>
      <c r="D23" s="49"/>
      <c r="E23" s="45"/>
      <c r="H23" s="11"/>
    </row>
    <row r="24" spans="1:8" ht="32" customHeight="1">
      <c r="A24" s="32" t="s">
        <v>53</v>
      </c>
      <c r="B24" s="24"/>
      <c r="C24" s="35">
        <f>(C14*0%)</f>
        <v>0</v>
      </c>
      <c r="D24" s="161" t="s">
        <v>54</v>
      </c>
      <c r="E24" s="162"/>
      <c r="H24" s="11"/>
    </row>
    <row r="25" spans="1:8" ht="33" customHeight="1" thickBot="1">
      <c r="A25" s="167" t="s">
        <v>15</v>
      </c>
      <c r="B25" s="168"/>
      <c r="C25" s="168"/>
      <c r="D25" s="168"/>
      <c r="E25" s="169"/>
    </row>
    <row r="26" spans="1:8" ht="25" customHeight="1">
      <c r="A26" s="32" t="s">
        <v>18</v>
      </c>
      <c r="B26" s="24"/>
      <c r="C26" s="35">
        <f>C14*0%</f>
        <v>0</v>
      </c>
      <c r="D26" s="170"/>
      <c r="E26" s="171"/>
      <c r="H26" s="11"/>
    </row>
    <row r="27" spans="1:8" ht="26" customHeight="1" thickBot="1">
      <c r="A27" s="33" t="s">
        <v>16</v>
      </c>
      <c r="B27" s="136"/>
      <c r="C27" s="137"/>
      <c r="D27" s="137"/>
      <c r="E27" s="138"/>
    </row>
    <row r="28" spans="1:8" ht="24" customHeight="1" thickBot="1">
      <c r="A28" s="12" t="s">
        <v>17</v>
      </c>
      <c r="B28" s="13"/>
      <c r="C28" s="18">
        <f>C24+C26</f>
        <v>0</v>
      </c>
      <c r="D28" s="157"/>
      <c r="E28" s="158"/>
    </row>
    <row r="29" spans="1:8" ht="19" customHeight="1" thickBot="1">
      <c r="A29" s="7"/>
      <c r="B29" s="8"/>
      <c r="C29" s="8"/>
      <c r="D29" s="50"/>
      <c r="E29" s="45"/>
    </row>
    <row r="30" spans="1:8" ht="22" customHeight="1" thickBot="1">
      <c r="A30" s="165" t="s">
        <v>25</v>
      </c>
      <c r="B30" s="166"/>
      <c r="C30" s="25" t="s">
        <v>15</v>
      </c>
      <c r="D30" s="163" t="s">
        <v>26</v>
      </c>
      <c r="E30" s="164"/>
    </row>
    <row r="31" spans="1:8" ht="24" customHeight="1" thickBot="1">
      <c r="A31" s="34" t="s">
        <v>19</v>
      </c>
      <c r="B31" s="36" t="s">
        <v>28</v>
      </c>
      <c r="C31" s="25" t="s">
        <v>15</v>
      </c>
      <c r="D31" s="163" t="s">
        <v>21</v>
      </c>
      <c r="E31" s="164"/>
    </row>
    <row r="32" spans="1:8" ht="22" customHeight="1" thickBot="1">
      <c r="A32" s="155" t="s">
        <v>27</v>
      </c>
      <c r="B32" s="156"/>
      <c r="C32" s="65">
        <v>275</v>
      </c>
      <c r="D32" s="118" t="s">
        <v>55</v>
      </c>
      <c r="E32" s="119"/>
    </row>
    <row r="33" spans="1:7" ht="25" customHeight="1" thickBot="1">
      <c r="A33" s="14" t="s">
        <v>24</v>
      </c>
      <c r="B33" s="104" t="s">
        <v>14</v>
      </c>
      <c r="C33" s="105"/>
      <c r="D33" s="105"/>
      <c r="E33" s="106"/>
    </row>
    <row r="34" spans="1:7" ht="24" customHeight="1" thickBot="1">
      <c r="A34" s="12" t="s">
        <v>20</v>
      </c>
      <c r="B34" s="13"/>
      <c r="C34" s="18">
        <f>SUM(C30:C32)</f>
        <v>275</v>
      </c>
      <c r="D34" s="157"/>
      <c r="E34" s="158"/>
    </row>
    <row r="35" spans="1:7" ht="12" customHeight="1">
      <c r="A35" s="15"/>
      <c r="B35" s="8"/>
      <c r="C35" s="8"/>
      <c r="D35" s="50"/>
      <c r="E35" s="46"/>
    </row>
    <row r="36" spans="1:7" ht="9" customHeight="1" thickBot="1">
      <c r="A36" s="15"/>
      <c r="B36" s="8"/>
      <c r="C36" s="8"/>
      <c r="D36" s="50"/>
      <c r="E36" s="46"/>
      <c r="G36" s="1"/>
    </row>
    <row r="37" spans="1:7" ht="26" customHeight="1" thickBot="1">
      <c r="A37" s="116" t="s">
        <v>15</v>
      </c>
      <c r="B37" s="117"/>
      <c r="C37" s="16">
        <f>C14-C22-C28-C34</f>
        <v>14400</v>
      </c>
      <c r="D37" s="87" t="s">
        <v>49</v>
      </c>
      <c r="E37" s="88"/>
      <c r="G37" s="17"/>
    </row>
    <row r="38" spans="1:7" ht="26" customHeight="1" thickBot="1">
      <c r="A38" s="74" t="s">
        <v>47</v>
      </c>
      <c r="B38" s="75"/>
      <c r="C38" s="64" t="s">
        <v>15</v>
      </c>
      <c r="D38" s="159" t="s">
        <v>50</v>
      </c>
      <c r="E38" s="160"/>
      <c r="G38" s="17"/>
    </row>
    <row r="39" spans="1:7" ht="26" customHeight="1" thickBot="1">
      <c r="A39" s="74" t="s">
        <v>48</v>
      </c>
      <c r="B39" s="75"/>
      <c r="C39" s="64" t="s">
        <v>15</v>
      </c>
      <c r="D39" s="87" t="s">
        <v>51</v>
      </c>
      <c r="E39" s="88"/>
      <c r="G39" s="17"/>
    </row>
    <row r="40" spans="1:7" ht="29" customHeight="1" thickBot="1">
      <c r="A40" s="114"/>
      <c r="B40" s="115"/>
      <c r="C40" s="172" t="s">
        <v>62</v>
      </c>
      <c r="D40" s="96"/>
      <c r="E40" s="71"/>
      <c r="G40" s="1"/>
    </row>
    <row r="41" spans="1:7" ht="29" customHeight="1" thickBot="1">
      <c r="A41" s="79" t="s">
        <v>10</v>
      </c>
      <c r="B41" s="80"/>
      <c r="C41" s="95"/>
      <c r="D41" s="96"/>
      <c r="E41" s="97"/>
      <c r="G41" s="1"/>
    </row>
    <row r="42" spans="1:7" ht="30" customHeight="1" thickBot="1">
      <c r="A42" s="98"/>
      <c r="B42" s="99"/>
      <c r="C42" s="76" t="s">
        <v>22</v>
      </c>
      <c r="D42" s="77"/>
      <c r="E42" s="78"/>
    </row>
    <row r="43" spans="1:7" ht="30" customHeight="1">
      <c r="A43" s="84" t="s">
        <v>23</v>
      </c>
      <c r="B43" s="85"/>
      <c r="C43" s="85"/>
      <c r="D43" s="85"/>
      <c r="E43" s="86"/>
    </row>
    <row r="44" spans="1:7" ht="40" customHeight="1">
      <c r="A44" s="58">
        <f>C22</f>
        <v>325</v>
      </c>
      <c r="B44" s="56" t="s">
        <v>13</v>
      </c>
      <c r="C44" s="60" t="str">
        <f>C31</f>
        <v xml:space="preserve"> </v>
      </c>
      <c r="D44" s="93" t="str">
        <f>B31</f>
        <v>Choice or Other Home Warranty</v>
      </c>
      <c r="E44" s="94"/>
    </row>
    <row r="45" spans="1:7" ht="47" customHeight="1">
      <c r="A45" s="59">
        <f>C24</f>
        <v>0</v>
      </c>
      <c r="B45" s="56" t="str">
        <f>A25</f>
        <v xml:space="preserve"> </v>
      </c>
      <c r="C45" s="62">
        <f>C32</f>
        <v>275</v>
      </c>
      <c r="D45" s="91" t="str">
        <f>A32</f>
        <v>No Sweat Transaction</v>
      </c>
      <c r="E45" s="92"/>
    </row>
    <row r="46" spans="1:7" ht="48" customHeight="1">
      <c r="A46" s="59">
        <f>C26</f>
        <v>0</v>
      </c>
      <c r="B46" s="56">
        <f>B27</f>
        <v>0</v>
      </c>
      <c r="C46" s="61" t="str">
        <f>C38</f>
        <v xml:space="preserve"> </v>
      </c>
      <c r="D46" s="89" t="str">
        <f>A38</f>
        <v>Name of Agent 1 or Entity to be Paid</v>
      </c>
      <c r="E46" s="90"/>
    </row>
    <row r="47" spans="1:7" ht="39" customHeight="1">
      <c r="A47" s="59" t="str">
        <f>C30</f>
        <v xml:space="preserve"> </v>
      </c>
      <c r="B47" s="56" t="str">
        <f>A30</f>
        <v>Client Credit</v>
      </c>
      <c r="C47" s="61" t="str">
        <f>C39</f>
        <v xml:space="preserve"> </v>
      </c>
      <c r="D47" s="56" t="str">
        <f>A39</f>
        <v>Name of Agent 2 or Entity to be Paid</v>
      </c>
      <c r="E47" s="57"/>
    </row>
    <row r="48" spans="1:7" ht="3" customHeight="1" thickBot="1">
      <c r="A48" s="27"/>
      <c r="B48" s="28"/>
      <c r="C48" s="29"/>
      <c r="D48" s="51"/>
      <c r="E48" s="47"/>
    </row>
    <row r="49" spans="1:5" ht="81" customHeight="1">
      <c r="A49" s="81" t="s">
        <v>46</v>
      </c>
      <c r="B49" s="82"/>
      <c r="C49" s="82"/>
      <c r="D49" s="82"/>
      <c r="E49" s="83"/>
    </row>
    <row r="50" spans="1:5" ht="48" customHeight="1">
      <c r="A50" s="42" t="s">
        <v>30</v>
      </c>
      <c r="B50" s="41"/>
      <c r="C50" s="72" t="s">
        <v>29</v>
      </c>
      <c r="D50" s="73"/>
      <c r="E50" s="73"/>
    </row>
    <row r="51" spans="1:5" ht="46" customHeight="1">
      <c r="B51" s="66"/>
      <c r="C51" s="67" t="s">
        <v>56</v>
      </c>
    </row>
  </sheetData>
  <sheetProtection selectLockedCells="1"/>
  <mergeCells count="60">
    <mergeCell ref="A38:B38"/>
    <mergeCell ref="D38:E38"/>
    <mergeCell ref="D22:E22"/>
    <mergeCell ref="D24:E24"/>
    <mergeCell ref="D30:E30"/>
    <mergeCell ref="A30:B30"/>
    <mergeCell ref="A25:E25"/>
    <mergeCell ref="D28:E28"/>
    <mergeCell ref="D26:E26"/>
    <mergeCell ref="D31:E31"/>
    <mergeCell ref="B1:D1"/>
    <mergeCell ref="A2:E2"/>
    <mergeCell ref="A3:E3"/>
    <mergeCell ref="B4:E4"/>
    <mergeCell ref="A10:E10"/>
    <mergeCell ref="D9:E9"/>
    <mergeCell ref="D5:E5"/>
    <mergeCell ref="D6:E6"/>
    <mergeCell ref="D7:E7"/>
    <mergeCell ref="D8:E8"/>
    <mergeCell ref="D37:E37"/>
    <mergeCell ref="A37:B37"/>
    <mergeCell ref="D32:E32"/>
    <mergeCell ref="D14:E14"/>
    <mergeCell ref="A17:B17"/>
    <mergeCell ref="D17:E17"/>
    <mergeCell ref="A16:B16"/>
    <mergeCell ref="B27:E27"/>
    <mergeCell ref="D21:E21"/>
    <mergeCell ref="D16:E16"/>
    <mergeCell ref="D18:E18"/>
    <mergeCell ref="D20:E20"/>
    <mergeCell ref="A19:B19"/>
    <mergeCell ref="D19:E19"/>
    <mergeCell ref="A32:B32"/>
    <mergeCell ref="D34:E34"/>
    <mergeCell ref="A21:B21"/>
    <mergeCell ref="A20:B20"/>
    <mergeCell ref="B33:E33"/>
    <mergeCell ref="D11:E11"/>
    <mergeCell ref="D12:E12"/>
    <mergeCell ref="A11:B11"/>
    <mergeCell ref="A12:B12"/>
    <mergeCell ref="A18:B18"/>
    <mergeCell ref="A13:B13"/>
    <mergeCell ref="D13:E13"/>
    <mergeCell ref="C50:E50"/>
    <mergeCell ref="A39:B39"/>
    <mergeCell ref="C42:E42"/>
    <mergeCell ref="A41:B41"/>
    <mergeCell ref="A49:E49"/>
    <mergeCell ref="A43:E43"/>
    <mergeCell ref="D39:E39"/>
    <mergeCell ref="D46:E46"/>
    <mergeCell ref="D45:E45"/>
    <mergeCell ref="D44:E44"/>
    <mergeCell ref="C41:E41"/>
    <mergeCell ref="C40:D40"/>
    <mergeCell ref="A42:B42"/>
    <mergeCell ref="A40:B40"/>
  </mergeCells>
  <phoneticPr fontId="13" type="noConversion"/>
  <printOptions horizontalCentered="1" verticalCentered="1"/>
  <pageMargins left="0.75" right="0.75" top="0.25" bottom="0.5" header="0.25" footer="0.5"/>
  <pageSetup scale="46" orientation="portrait" horizontalDpi="4294967292" verticalDpi="4294967292" r:id="rId1"/>
  <rowBreaks count="1" manualBreakCount="1">
    <brk id="48" max="16383" man="1"/>
  </rowBreaks>
  <colBreaks count="1" manualBreakCount="1">
    <brk id="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AGENT CDA </vt:lpstr>
    </vt:vector>
  </TitlesOfParts>
  <Company>Push Saver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Carlson</dc:creator>
  <cp:lastModifiedBy>Microsoft Office User</cp:lastModifiedBy>
  <cp:lastPrinted>2021-12-31T01:41:02Z</cp:lastPrinted>
  <dcterms:created xsi:type="dcterms:W3CDTF">2015-05-19T14:57:03Z</dcterms:created>
  <dcterms:modified xsi:type="dcterms:W3CDTF">2023-01-09T04:39:21Z</dcterms:modified>
</cp:coreProperties>
</file>